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fsenac.sharepoint.com/sites/ACL-AssessoriadeContratoseLicitaes/Documentos Compartilhados/General/04. LIC-2025/PE - 90011-25 - 5091-46 - Vidros, Esquadrias/"/>
    </mc:Choice>
  </mc:AlternateContent>
  <xr:revisionPtr revIDLastSave="38" documentId="13_ncr:1_{8FC35CE8-CEE4-4D4E-B4C7-0BA843F004F4}" xr6:coauthVersionLast="47" xr6:coauthVersionMax="47" xr10:uidLastSave="{7F3817CE-F513-405D-AF15-BAAD56166271}"/>
  <bookViews>
    <workbookView xWindow="-120" yWindow="-120" windowWidth="29040" windowHeight="15720" xr2:uid="{00000000-000D-0000-FFFF-FFFF00000000}"/>
  </bookViews>
  <sheets>
    <sheet name="Orçamento Sintético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6" i="1" l="1"/>
  <c r="J22" i="1"/>
  <c r="H24" i="1"/>
  <c r="I24" i="1" s="1"/>
  <c r="J24" i="1" s="1"/>
  <c r="H23" i="1"/>
  <c r="I23" i="1" s="1"/>
  <c r="J23" i="1" s="1"/>
  <c r="H21" i="1"/>
  <c r="I21" i="1" s="1"/>
  <c r="J21" i="1" s="1"/>
  <c r="H20" i="1"/>
  <c r="I20" i="1" s="1"/>
  <c r="J20" i="1" s="1"/>
  <c r="H19" i="1"/>
  <c r="I19" i="1" s="1"/>
  <c r="J19" i="1" s="1"/>
  <c r="H18" i="1"/>
  <c r="I18" i="1" s="1"/>
  <c r="J18" i="1" s="1"/>
  <c r="H17" i="1"/>
  <c r="I17" i="1" s="1"/>
  <c r="J17" i="1" s="1"/>
  <c r="H15" i="1"/>
  <c r="I15" i="1" s="1"/>
  <c r="J15" i="1" s="1"/>
  <c r="H14" i="1"/>
  <c r="I14" i="1" s="1"/>
  <c r="J14" i="1" s="1"/>
  <c r="H13" i="1"/>
  <c r="I13" i="1" s="1"/>
  <c r="J13" i="1" s="1"/>
  <c r="H12" i="1"/>
  <c r="I12" i="1" s="1"/>
  <c r="J12" i="1" s="1"/>
  <c r="H11" i="1"/>
  <c r="I11" i="1" s="1"/>
  <c r="J11" i="1" s="1"/>
  <c r="H10" i="1"/>
  <c r="I10" i="1" s="1"/>
  <c r="J10" i="1" s="1"/>
  <c r="H9" i="1"/>
  <c r="I9" i="1" s="1"/>
  <c r="J9" i="1" s="1"/>
  <c r="H8" i="1"/>
  <c r="I8" i="1" s="1"/>
  <c r="J8" i="1" s="1"/>
  <c r="H7" i="1"/>
  <c r="I7" i="1" s="1"/>
  <c r="I6" i="1" s="1"/>
  <c r="J6" i="1" s="1"/>
  <c r="J7" i="1" l="1"/>
</calcChain>
</file>

<file path=xl/sharedStrings.xml><?xml version="1.0" encoding="utf-8"?>
<sst xmlns="http://schemas.openxmlformats.org/spreadsheetml/2006/main" count="109" uniqueCount="86">
  <si>
    <t>Obra</t>
  </si>
  <si>
    <t>Bancos</t>
  </si>
  <si>
    <t>B.D.I.</t>
  </si>
  <si>
    <t>Encargos Sociais</t>
  </si>
  <si>
    <t>Manutenção - Vidros e Serralheria</t>
  </si>
  <si>
    <t xml:space="preserve">SINAPI - 07/2024 - Distrito Federal
SBC - 07/2024 - Distrito Federal
SICRO2 -  - Distrito Federal
ORSE - 06/2024 - Sergipe
SETOP - 04/2024 - Minas Gerais
IOPES - 06/2024 - Espírito Santo
SIURB - 01/2024 - São Paulo
SIURB INFRA - 01/2024 - São Paulo
SUDECAP - 04/2024 - Minas Gerais
CPOS/CDHU - 06/2024 - São Paulo
FDE - 04/2024 - São Paulo
AGETOP CIVIL - 04/2024 - Goiás
EMOP - 06/2024 - Rio de Janeiro
SCO - 07/2024 - Rio de Janeiro
</t>
  </si>
  <si>
    <t>22,46%</t>
  </si>
  <si>
    <t>Não Desonerado: 
Horista: 115,58%
Mensalista: 70,78%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</si>
  <si>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</si>
  <si>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</si>
  <si>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</si>
  <si>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</si>
  <si>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</si>
  <si>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</si>
  <si>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</si>
  <si>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</si>
  <si>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</si>
  <si>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</si>
  <si>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</si>
  <si>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</si>
  <si>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Vidros</t>
  </si>
  <si>
    <t xml:space="preserve"> 1.1 </t>
  </si>
  <si>
    <t xml:space="preserve"> 102162 </t>
  </si>
  <si>
    <t>SINAPI</t>
  </si>
  <si>
    <t>INSTALAÇÃO DE VIDRO LISO INCOLOR, E = 4 MM, EM ESQUADRIA DE ALUMÍNIO OU PVC, FIXADO COM BAGUETE. AF_01/2021_PS</t>
  </si>
  <si>
    <t>m²</t>
  </si>
  <si>
    <t xml:space="preserve"> 1.2 </t>
  </si>
  <si>
    <t xml:space="preserve"> 102166 </t>
  </si>
  <si>
    <t>INSTALAÇÃO DE VIDRO LISO INCOLOR, E = 6 MM, EM ESQUADRIA DE ALUMÍNIO OU PVC, FIXADO COM BAGUETE. AF_01/2021_PS</t>
  </si>
  <si>
    <t xml:space="preserve"> 1.3 </t>
  </si>
  <si>
    <t xml:space="preserve"> 102179 </t>
  </si>
  <si>
    <t>INSTALAÇÃO DE VIDRO TEMPERADO, E = 6 MM, ENCAIXADO EM PERFIL U. AF_01/2021_PS</t>
  </si>
  <si>
    <t xml:space="preserve"> 1.4 </t>
  </si>
  <si>
    <t xml:space="preserve"> 102180 </t>
  </si>
  <si>
    <t>INSTALAÇÃO DE VIDRO TEMPERADO, E = 8 MM, ENCAIXADO EM PERFIL U. AF_01/2021_PS</t>
  </si>
  <si>
    <t xml:space="preserve"> 1.5 </t>
  </si>
  <si>
    <t xml:space="preserve"> 102181 </t>
  </si>
  <si>
    <t>INSTALAÇÃO DE VIDRO TEMPERADO, E = 10 MM, ENCAIXADO EM PERFIL U. AF_01/2021_PS</t>
  </si>
  <si>
    <t xml:space="preserve"> 1.6 </t>
  </si>
  <si>
    <t xml:space="preserve"> 102176 </t>
  </si>
  <si>
    <t>INSTALAÇÃO DE VIDRO LAMINADO, E = 8 MM (4+4), ENCAIXADO EM PERFIL U. AF_01/2021_PS</t>
  </si>
  <si>
    <t xml:space="preserve"> 1.7 </t>
  </si>
  <si>
    <t xml:space="preserve"> 102192 </t>
  </si>
  <si>
    <t>REMOÇÃO DE VIDRO TEMPERADO FIXADO EM PERFIL U. AF_01/2021</t>
  </si>
  <si>
    <t xml:space="preserve"> 1.8 </t>
  </si>
  <si>
    <t xml:space="preserve"> 150158 </t>
  </si>
  <si>
    <t>SBC</t>
  </si>
  <si>
    <t>PELICULA ADESIVA APLICADA EM VIDROS-TIPO INSULFILM</t>
  </si>
  <si>
    <t xml:space="preserve"> 1.9 </t>
  </si>
  <si>
    <t xml:space="preserve"> SNC-SE00021 </t>
  </si>
  <si>
    <t>Próprio</t>
  </si>
  <si>
    <t>FORNECIMENTO E INSTALAÇÃO DE ESPELHO PARA BANHEIRO PCD COM BARRAS DE APOIO LATERAIS, 53 X 79 CM</t>
  </si>
  <si>
    <t xml:space="preserve"> 2 </t>
  </si>
  <si>
    <t>Esquadrias de Alumínio</t>
  </si>
  <si>
    <t xml:space="preserve"> 2.1 </t>
  </si>
  <si>
    <t xml:space="preserve"> 102188 </t>
  </si>
  <si>
    <t>MOLA HIDRAULICA DE PISO PARA PORTA DE VIDRO TEMPERADO. AF_01/2021</t>
  </si>
  <si>
    <t>UN</t>
  </si>
  <si>
    <t xml:space="preserve"> 2.2 </t>
  </si>
  <si>
    <t xml:space="preserve"> 102184 </t>
  </si>
  <si>
    <t>PORTA DE ABRIR COM MOLA HIDRÁULICA, EM VIDRO TEMPERADO, 90X210 CM, ESPESSURA 10 MM, INCLUSIVE ACESSÓRIOS. AF_01/2021</t>
  </si>
  <si>
    <t xml:space="preserve"> 2.3 </t>
  </si>
  <si>
    <t xml:space="preserve"> 102189 </t>
  </si>
  <si>
    <t>JOGO DE FERRAGENS CROMADAS PARA PORTA DE VIDRO TEMPERADO, UMA FOLHA COMPOSTO DE DOBRADICAS SUPERIOR E INFERIOR, TRINCO, FECHADURA, CONTRA FECHADURA COM CAPUCHINHO SEM MOLA E PUXADOR. AF_01/2021</t>
  </si>
  <si>
    <t xml:space="preserve"> 2.4 </t>
  </si>
  <si>
    <t xml:space="preserve"> 180506 </t>
  </si>
  <si>
    <t>AGETOP CIVIL</t>
  </si>
  <si>
    <t>PORTA DE CORRER DE 04 FOLHAS EM VIDRO (DUAS FIXAS E DUAS MÓVEIS) PF-6 C/ FERRAGENS</t>
  </si>
  <si>
    <t xml:space="preserve"> 2.5 </t>
  </si>
  <si>
    <t xml:space="preserve"> 071103 </t>
  </si>
  <si>
    <t>IOPES</t>
  </si>
  <si>
    <t>Grade de tela tipo mosquiteiro de arame galvanizado #18, fio 32, inclusive, requadro em cantoneira de ferro 1/8"x1/2"x1/2"</t>
  </si>
  <si>
    <t xml:space="preserve"> 3 </t>
  </si>
  <si>
    <t>Serralheiria</t>
  </si>
  <si>
    <t xml:space="preserve"> 3.1 </t>
  </si>
  <si>
    <t xml:space="preserve"> ED-49664 </t>
  </si>
  <si>
    <t>SETOP</t>
  </si>
  <si>
    <t>FORNECIMENTO DE ESTRUTURA METÁLICA EM PERFIL LAMINADO, INCLUSIVE FABRICAÇÃO, TRANSPORTE, MONTAGEM E APLICAÇÃO DE FUNDO PREPARADOR ANTICORROSIVO EM SUPERFÍCIE METÁLICA, UMA (1) DEMÃO</t>
  </si>
  <si>
    <t>Kg</t>
  </si>
  <si>
    <t xml:space="preserve"> 3.2 </t>
  </si>
  <si>
    <t xml:space="preserve"> 100724 </t>
  </si>
  <si>
    <t>PINTURA COM TINTA ALQUÍDICA DE FUNDO E ACABAMENTO (ESMALTE SINTÉTICO GRAFITE) APLICADA A ROLO OU PINCEL SOBRE PERFIL METÁLICO EXECUTADO EM FÁBRICA (POR DEMÃO). AF_01/2020</t>
  </si>
  <si>
    <t>Total sem BDI</t>
  </si>
  <si>
    <t>Total do BDI</t>
  </si>
  <si>
    <t>Total Geral</t>
  </si>
  <si>
    <t>ANEXO III - ORÇAMENTO SINTÉTICO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</si>
</sst>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#,##0.00\ %"/>
  </numFmts>
  <fonts count="2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b/>
      <sz val="11"/>
      <color theme="0"/>
      <name val="Arial"/>
      <family val="1"/>
    </font>
    <font>
      <sz val="11"/>
      <color theme="0"/>
      <name val="Arial"/>
      <family val="1"/>
    </font>
    <font>
      <b/>
      <sz val="16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medium">
        <color indexed="64"/>
      </right>
      <top/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medium">
        <color indexed="64"/>
      </bottom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58">
    <xf numFmtId="0" fontId="0" fillId="0" borderId="0" xfId="0"/>
    <xf numFmtId="0" fontId="15" fillId="13" borderId="0" xfId="0" applyFont="1" applyFill="1" applyAlignment="1">
      <alignment horizontal="right" vertical="top" wrapText="1"/>
    </xf>
    <xf numFmtId="0" fontId="17" fillId="15" borderId="0" xfId="0" applyFont="1" applyFill="1" applyAlignment="1">
      <alignment horizontal="left" vertical="top" wrapText="1"/>
    </xf>
    <xf numFmtId="0" fontId="18" fillId="16" borderId="0" xfId="0" applyFont="1" applyFill="1" applyAlignment="1">
      <alignment horizontal="center" vertical="top" wrapText="1"/>
    </xf>
    <xf numFmtId="0" fontId="2" fillId="18" borderId="2" xfId="0" applyFont="1" applyFill="1" applyBorder="1" applyAlignment="1">
      <alignment horizontal="left" vertical="top" wrapText="1"/>
    </xf>
    <xf numFmtId="0" fontId="4" fillId="18" borderId="2" xfId="0" applyFont="1" applyFill="1" applyBorder="1" applyAlignment="1">
      <alignment horizontal="right" vertical="top" wrapText="1"/>
    </xf>
    <xf numFmtId="0" fontId="3" fillId="18" borderId="2" xfId="0" applyFont="1" applyFill="1" applyBorder="1" applyAlignment="1">
      <alignment horizontal="center" vertical="top" wrapText="1"/>
    </xf>
    <xf numFmtId="44" fontId="15" fillId="13" borderId="0" xfId="1" applyFont="1" applyFill="1" applyAlignment="1">
      <alignment vertical="top" wrapText="1"/>
    </xf>
    <xf numFmtId="44" fontId="16" fillId="14" borderId="7" xfId="1" applyFont="1" applyFill="1" applyBorder="1" applyAlignment="1">
      <alignment vertical="top" wrapText="1"/>
    </xf>
    <xf numFmtId="44" fontId="16" fillId="14" borderId="8" xfId="1" applyFont="1" applyFill="1" applyBorder="1" applyAlignment="1">
      <alignment vertical="top" wrapText="1"/>
    </xf>
    <xf numFmtId="44" fontId="16" fillId="14" borderId="0" xfId="1" applyFont="1" applyFill="1" applyBorder="1" applyAlignment="1">
      <alignment vertical="top" wrapText="1"/>
    </xf>
    <xf numFmtId="44" fontId="16" fillId="14" borderId="10" xfId="1" applyFont="1" applyFill="1" applyBorder="1" applyAlignment="1">
      <alignment vertical="top" wrapText="1"/>
    </xf>
    <xf numFmtId="44" fontId="16" fillId="14" borderId="12" xfId="1" applyFont="1" applyFill="1" applyBorder="1" applyAlignment="1">
      <alignment vertical="top" wrapText="1"/>
    </xf>
    <xf numFmtId="44" fontId="16" fillId="14" borderId="13" xfId="1" applyFont="1" applyFill="1" applyBorder="1" applyAlignment="1">
      <alignment vertical="top" wrapText="1"/>
    </xf>
    <xf numFmtId="44" fontId="0" fillId="0" borderId="0" xfId="0" applyNumberFormat="1"/>
    <xf numFmtId="0" fontId="14" fillId="12" borderId="11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4" fillId="12" borderId="12" xfId="0" applyFont="1" applyFill="1" applyBorder="1" applyAlignment="1">
      <alignment horizontal="left" vertical="top" wrapText="1"/>
    </xf>
    <xf numFmtId="0" fontId="2" fillId="18" borderId="14" xfId="0" applyFont="1" applyFill="1" applyBorder="1" applyAlignment="1">
      <alignment horizontal="left" vertical="top" wrapText="1"/>
    </xf>
    <xf numFmtId="0" fontId="4" fillId="18" borderId="15" xfId="0" applyFont="1" applyFill="1" applyBorder="1" applyAlignment="1">
      <alignment horizontal="right" vertical="top" wrapText="1"/>
    </xf>
    <xf numFmtId="0" fontId="5" fillId="3" borderId="16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right" vertical="top" wrapText="1"/>
    </xf>
    <xf numFmtId="44" fontId="5" fillId="3" borderId="1" xfId="1" applyFont="1" applyFill="1" applyBorder="1" applyAlignment="1">
      <alignment horizontal="left" vertical="top" wrapText="1"/>
    </xf>
    <xf numFmtId="44" fontId="7" fillId="5" borderId="1" xfId="1" applyFont="1" applyFill="1" applyBorder="1" applyAlignment="1">
      <alignment horizontal="right" vertical="top" wrapText="1"/>
    </xf>
    <xf numFmtId="164" fontId="8" fillId="6" borderId="17" xfId="0" applyNumberFormat="1" applyFont="1" applyFill="1" applyBorder="1" applyAlignment="1">
      <alignment horizontal="right" vertical="top" wrapText="1"/>
    </xf>
    <xf numFmtId="0" fontId="9" fillId="7" borderId="16" xfId="0" applyFont="1" applyFill="1" applyBorder="1" applyAlignment="1">
      <alignment horizontal="left" vertical="top" wrapText="1"/>
    </xf>
    <xf numFmtId="0" fontId="11" fillId="9" borderId="1" xfId="0" applyFont="1" applyFill="1" applyBorder="1" applyAlignment="1">
      <alignment horizontal="right" vertical="top" wrapText="1"/>
    </xf>
    <xf numFmtId="0" fontId="9" fillId="7" borderId="1" xfId="0" applyFont="1" applyFill="1" applyBorder="1" applyAlignment="1">
      <alignment horizontal="left" vertical="top" wrapText="1"/>
    </xf>
    <xf numFmtId="0" fontId="10" fillId="8" borderId="1" xfId="0" applyFont="1" applyFill="1" applyBorder="1" applyAlignment="1">
      <alignment horizontal="center" vertical="top" wrapText="1"/>
    </xf>
    <xf numFmtId="2" fontId="11" fillId="9" borderId="1" xfId="0" applyNumberFormat="1" applyFont="1" applyFill="1" applyBorder="1" applyAlignment="1">
      <alignment horizontal="right" vertical="top" wrapText="1"/>
    </xf>
    <xf numFmtId="44" fontId="12" fillId="10" borderId="1" xfId="1" applyFont="1" applyFill="1" applyBorder="1" applyAlignment="1">
      <alignment horizontal="right" vertical="top" wrapText="1"/>
    </xf>
    <xf numFmtId="164" fontId="13" fillId="11" borderId="17" xfId="0" applyNumberFormat="1" applyFont="1" applyFill="1" applyBorder="1" applyAlignment="1">
      <alignment horizontal="right" vertical="top" wrapText="1"/>
    </xf>
    <xf numFmtId="2" fontId="6" fillId="4" borderId="1" xfId="0" applyNumberFormat="1" applyFont="1" applyFill="1" applyBorder="1" applyAlignment="1">
      <alignment horizontal="right" vertical="top" wrapText="1"/>
    </xf>
    <xf numFmtId="0" fontId="9" fillId="7" borderId="18" xfId="0" applyFont="1" applyFill="1" applyBorder="1" applyAlignment="1">
      <alignment horizontal="left" vertical="top" wrapText="1"/>
    </xf>
    <xf numFmtId="0" fontId="11" fillId="9" borderId="19" xfId="0" applyFont="1" applyFill="1" applyBorder="1" applyAlignment="1">
      <alignment horizontal="right" vertical="top" wrapText="1"/>
    </xf>
    <xf numFmtId="0" fontId="9" fillId="7" borderId="19" xfId="0" applyFont="1" applyFill="1" applyBorder="1" applyAlignment="1">
      <alignment horizontal="left" vertical="top" wrapText="1"/>
    </xf>
    <xf numFmtId="0" fontId="10" fillId="8" borderId="19" xfId="0" applyFont="1" applyFill="1" applyBorder="1" applyAlignment="1">
      <alignment horizontal="center" vertical="top" wrapText="1"/>
    </xf>
    <xf numFmtId="2" fontId="11" fillId="9" borderId="19" xfId="0" applyNumberFormat="1" applyFont="1" applyFill="1" applyBorder="1" applyAlignment="1">
      <alignment horizontal="right" vertical="top" wrapText="1"/>
    </xf>
    <xf numFmtId="44" fontId="12" fillId="10" borderId="19" xfId="1" applyFont="1" applyFill="1" applyBorder="1" applyAlignment="1">
      <alignment horizontal="right" vertical="top" wrapText="1"/>
    </xf>
    <xf numFmtId="164" fontId="13" fillId="11" borderId="20" xfId="0" applyNumberFormat="1" applyFont="1" applyFill="1" applyBorder="1" applyAlignment="1">
      <alignment horizontal="right" vertical="top" wrapText="1"/>
    </xf>
    <xf numFmtId="0" fontId="22" fillId="19" borderId="3" xfId="0" applyFont="1" applyFill="1" applyBorder="1" applyAlignment="1">
      <alignment horizontal="center"/>
    </xf>
    <xf numFmtId="0" fontId="22" fillId="19" borderId="4" xfId="0" applyFont="1" applyFill="1" applyBorder="1" applyAlignment="1">
      <alignment horizontal="center"/>
    </xf>
    <xf numFmtId="0" fontId="22" fillId="19" borderId="5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4" fillId="12" borderId="12" xfId="0" applyFont="1" applyFill="1" applyBorder="1" applyAlignment="1">
      <alignment horizontal="left" vertical="top" wrapText="1"/>
    </xf>
    <xf numFmtId="0" fontId="14" fillId="12" borderId="13" xfId="0" applyFont="1" applyFill="1" applyBorder="1" applyAlignment="1">
      <alignment horizontal="left" vertical="top" wrapText="1"/>
    </xf>
    <xf numFmtId="0" fontId="15" fillId="13" borderId="0" xfId="0" applyFont="1" applyFill="1" applyAlignment="1">
      <alignment horizontal="right" vertical="top" wrapText="1"/>
    </xf>
    <xf numFmtId="0" fontId="14" fillId="12" borderId="11" xfId="0" applyFont="1" applyFill="1" applyBorder="1" applyAlignment="1">
      <alignment horizontal="left" vertical="top" wrapText="1"/>
    </xf>
    <xf numFmtId="0" fontId="15" fillId="13" borderId="12" xfId="0" applyFont="1" applyFill="1" applyBorder="1" applyAlignment="1">
      <alignment horizontal="right" vertical="top" wrapText="1"/>
    </xf>
    <xf numFmtId="0" fontId="20" fillId="17" borderId="3" xfId="0" applyFont="1" applyFill="1" applyBorder="1" applyAlignment="1">
      <alignment horizontal="center" wrapText="1"/>
    </xf>
    <xf numFmtId="0" fontId="21" fillId="17" borderId="4" xfId="0" applyFont="1" applyFill="1" applyBorder="1"/>
    <xf numFmtId="0" fontId="21" fillId="17" borderId="5" xfId="0" applyFont="1" applyFill="1" applyBorder="1"/>
    <xf numFmtId="0" fontId="14" fillId="12" borderId="6" xfId="0" applyFont="1" applyFill="1" applyBorder="1" applyAlignment="1">
      <alignment horizontal="left" vertical="top" wrapText="1"/>
    </xf>
    <xf numFmtId="0" fontId="15" fillId="13" borderId="7" xfId="0" applyFont="1" applyFill="1" applyBorder="1" applyAlignment="1">
      <alignment horizontal="right" vertical="top" wrapText="1"/>
    </xf>
    <xf numFmtId="0" fontId="14" fillId="12" borderId="9" xfId="0" applyFont="1" applyFill="1" applyBorder="1" applyAlignment="1">
      <alignment horizontal="left"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1333500" cy="1333500"/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8"/>
  <sheetViews>
    <sheetView tabSelected="1" showOutlineSymbols="0" showWhiteSpace="0" view="pageBreakPreview" zoomScale="60" zoomScaleNormal="100" workbookViewId="0">
      <selection activeCell="D3" sqref="D3"/>
    </sheetView>
  </sheetViews>
  <sheetFormatPr defaultRowHeight="14.25" x14ac:dyDescent="0.2"/>
  <cols>
    <col min="1" max="1" width="4.625" bestFit="1" customWidth="1"/>
    <col min="2" max="2" width="8.5" bestFit="1" customWidth="1"/>
    <col min="3" max="3" width="9.25" customWidth="1"/>
    <col min="4" max="4" width="60" bestFit="1" customWidth="1"/>
    <col min="5" max="5" width="8" bestFit="1" customWidth="1"/>
    <col min="6" max="6" width="13.25" customWidth="1"/>
    <col min="7" max="7" width="10.625" bestFit="1" customWidth="1"/>
    <col min="8" max="8" width="13" bestFit="1" customWidth="1"/>
    <col min="9" max="9" width="20.125" customWidth="1"/>
    <col min="10" max="10" width="8.75" bestFit="1" customWidth="1"/>
    <col min="12" max="12" width="14.125" bestFit="1" customWidth="1"/>
  </cols>
  <sheetData>
    <row r="1" spans="1:10" ht="21" thickBot="1" x14ac:dyDescent="0.35">
      <c r="A1" s="42" t="s">
        <v>85</v>
      </c>
      <c r="B1" s="43"/>
      <c r="C1" s="43"/>
      <c r="D1" s="43"/>
      <c r="E1" s="43"/>
      <c r="F1" s="43"/>
      <c r="G1" s="43"/>
      <c r="H1" s="43"/>
      <c r="I1" s="43"/>
      <c r="J1" s="44"/>
    </row>
    <row r="2" spans="1:10" ht="15" x14ac:dyDescent="0.2">
      <c r="A2" s="16"/>
      <c r="B2" s="17"/>
      <c r="C2" s="17"/>
      <c r="D2" s="17" t="s">
        <v>0</v>
      </c>
      <c r="E2" s="45" t="s">
        <v>1</v>
      </c>
      <c r="F2" s="45"/>
      <c r="G2" s="45" t="s">
        <v>2</v>
      </c>
      <c r="H2" s="45"/>
      <c r="I2" s="45" t="s">
        <v>3</v>
      </c>
      <c r="J2" s="46"/>
    </row>
    <row r="3" spans="1:10" ht="366" customHeight="1" thickBot="1" x14ac:dyDescent="0.25">
      <c r="A3" s="15"/>
      <c r="B3" s="18"/>
      <c r="C3" s="18"/>
      <c r="D3" s="18" t="s">
        <v>4</v>
      </c>
      <c r="E3" s="47" t="s">
        <v>5</v>
      </c>
      <c r="F3" s="47"/>
      <c r="G3" s="47" t="s">
        <v>6</v>
      </c>
      <c r="H3" s="47"/>
      <c r="I3" s="47" t="s">
        <v>7</v>
      </c>
      <c r="J3" s="48"/>
    </row>
    <row r="4" spans="1:10" ht="15.75" thickBot="1" x14ac:dyDescent="0.3">
      <c r="A4" s="52" t="s">
        <v>8</v>
      </c>
      <c r="B4" s="53"/>
      <c r="C4" s="53"/>
      <c r="D4" s="53"/>
      <c r="E4" s="53"/>
      <c r="F4" s="53"/>
      <c r="G4" s="53"/>
      <c r="H4" s="53"/>
      <c r="I4" s="53"/>
      <c r="J4" s="54"/>
    </row>
    <row r="5" spans="1:10" ht="30" x14ac:dyDescent="0.2">
      <c r="A5" s="19" t="s">
        <v>9</v>
      </c>
      <c r="B5" s="5" t="s">
        <v>10</v>
      </c>
      <c r="C5" s="4" t="s">
        <v>11</v>
      </c>
      <c r="D5" s="4" t="s">
        <v>12</v>
      </c>
      <c r="E5" s="6" t="s">
        <v>13</v>
      </c>
      <c r="F5" s="5" t="s">
        <v>14</v>
      </c>
      <c r="G5" s="5" t="s">
        <v>15</v>
      </c>
      <c r="H5" s="5" t="s">
        <v>16</v>
      </c>
      <c r="I5" s="5" t="s">
        <v>17</v>
      </c>
      <c r="J5" s="20" t="s">
        <v>18</v>
      </c>
    </row>
    <row r="6" spans="1:10" x14ac:dyDescent="0.2">
      <c r="A6" s="21" t="s">
        <v>19</v>
      </c>
      <c r="B6" s="22"/>
      <c r="C6" s="22"/>
      <c r="D6" s="22" t="s">
        <v>20</v>
      </c>
      <c r="E6" s="22"/>
      <c r="F6" s="23"/>
      <c r="G6" s="24"/>
      <c r="H6" s="24"/>
      <c r="I6" s="25">
        <f>SUM(I7:I15)</f>
        <v>64029.549999999996</v>
      </c>
      <c r="J6" s="26">
        <f>I6 / $I$28</f>
        <v>0.40515720722661769</v>
      </c>
    </row>
    <row r="7" spans="1:10" ht="25.5" x14ac:dyDescent="0.2">
      <c r="A7" s="27" t="s">
        <v>21</v>
      </c>
      <c r="B7" s="28" t="s">
        <v>22</v>
      </c>
      <c r="C7" s="29" t="s">
        <v>23</v>
      </c>
      <c r="D7" s="29" t="s">
        <v>24</v>
      </c>
      <c r="E7" s="30" t="s">
        <v>25</v>
      </c>
      <c r="F7" s="31">
        <v>30</v>
      </c>
      <c r="G7" s="32">
        <v>310.2</v>
      </c>
      <c r="H7" s="32">
        <f t="shared" ref="H7:H15" si="0">TRUNC(G7 * (1 + 22.46 / 100), 2)</f>
        <v>379.87</v>
      </c>
      <c r="I7" s="32">
        <f t="shared" ref="I7:I15" si="1">TRUNC(F7 * H7, 2)</f>
        <v>11396.1</v>
      </c>
      <c r="J7" s="33">
        <f t="shared" ref="J7:J24" si="2">I7 / $I$28</f>
        <v>7.2110643433777974E-2</v>
      </c>
    </row>
    <row r="8" spans="1:10" ht="25.5" x14ac:dyDescent="0.2">
      <c r="A8" s="27" t="s">
        <v>26</v>
      </c>
      <c r="B8" s="28" t="s">
        <v>27</v>
      </c>
      <c r="C8" s="29" t="s">
        <v>23</v>
      </c>
      <c r="D8" s="29" t="s">
        <v>28</v>
      </c>
      <c r="E8" s="30" t="s">
        <v>25</v>
      </c>
      <c r="F8" s="31">
        <v>5</v>
      </c>
      <c r="G8" s="32">
        <v>297.16000000000003</v>
      </c>
      <c r="H8" s="32">
        <f t="shared" si="0"/>
        <v>363.9</v>
      </c>
      <c r="I8" s="32">
        <f t="shared" si="1"/>
        <v>1819.5</v>
      </c>
      <c r="J8" s="33">
        <f t="shared" si="2"/>
        <v>1.1513176940160144E-2</v>
      </c>
    </row>
    <row r="9" spans="1:10" ht="25.5" x14ac:dyDescent="0.2">
      <c r="A9" s="27" t="s">
        <v>29</v>
      </c>
      <c r="B9" s="28" t="s">
        <v>30</v>
      </c>
      <c r="C9" s="29" t="s">
        <v>23</v>
      </c>
      <c r="D9" s="29" t="s">
        <v>31</v>
      </c>
      <c r="E9" s="30" t="s">
        <v>25</v>
      </c>
      <c r="F9" s="31">
        <v>5</v>
      </c>
      <c r="G9" s="32">
        <v>299.75</v>
      </c>
      <c r="H9" s="32">
        <f t="shared" si="0"/>
        <v>367.07</v>
      </c>
      <c r="I9" s="32">
        <f t="shared" si="1"/>
        <v>1835.35</v>
      </c>
      <c r="J9" s="33">
        <f t="shared" si="2"/>
        <v>1.1613470347415729E-2</v>
      </c>
    </row>
    <row r="10" spans="1:10" ht="25.5" x14ac:dyDescent="0.2">
      <c r="A10" s="27" t="s">
        <v>32</v>
      </c>
      <c r="B10" s="28" t="s">
        <v>33</v>
      </c>
      <c r="C10" s="29" t="s">
        <v>23</v>
      </c>
      <c r="D10" s="29" t="s">
        <v>34</v>
      </c>
      <c r="E10" s="30" t="s">
        <v>25</v>
      </c>
      <c r="F10" s="31">
        <v>30</v>
      </c>
      <c r="G10" s="32">
        <v>336.84</v>
      </c>
      <c r="H10" s="32">
        <f t="shared" si="0"/>
        <v>412.49</v>
      </c>
      <c r="I10" s="32">
        <f t="shared" si="1"/>
        <v>12374.7</v>
      </c>
      <c r="J10" s="33">
        <f t="shared" si="2"/>
        <v>7.8302891278592884E-2</v>
      </c>
    </row>
    <row r="11" spans="1:10" ht="25.5" x14ac:dyDescent="0.2">
      <c r="A11" s="27" t="s">
        <v>35</v>
      </c>
      <c r="B11" s="28" t="s">
        <v>36</v>
      </c>
      <c r="C11" s="29" t="s">
        <v>23</v>
      </c>
      <c r="D11" s="29" t="s">
        <v>37</v>
      </c>
      <c r="E11" s="30" t="s">
        <v>25</v>
      </c>
      <c r="F11" s="31">
        <v>20</v>
      </c>
      <c r="G11" s="32">
        <v>388.4</v>
      </c>
      <c r="H11" s="32">
        <f t="shared" si="0"/>
        <v>475.63</v>
      </c>
      <c r="I11" s="32">
        <f t="shared" si="1"/>
        <v>9512.6</v>
      </c>
      <c r="J11" s="33">
        <f t="shared" si="2"/>
        <v>6.0192496268737232E-2</v>
      </c>
    </row>
    <row r="12" spans="1:10" ht="25.5" x14ac:dyDescent="0.2">
      <c r="A12" s="27" t="s">
        <v>38</v>
      </c>
      <c r="B12" s="28" t="s">
        <v>39</v>
      </c>
      <c r="C12" s="29" t="s">
        <v>23</v>
      </c>
      <c r="D12" s="29" t="s">
        <v>40</v>
      </c>
      <c r="E12" s="30" t="s">
        <v>25</v>
      </c>
      <c r="F12" s="31">
        <v>5</v>
      </c>
      <c r="G12" s="32">
        <v>813.69</v>
      </c>
      <c r="H12" s="32">
        <f t="shared" si="0"/>
        <v>996.44</v>
      </c>
      <c r="I12" s="32">
        <f t="shared" si="1"/>
        <v>4982.2</v>
      </c>
      <c r="J12" s="33">
        <f t="shared" si="2"/>
        <v>3.1525666475001851E-2</v>
      </c>
    </row>
    <row r="13" spans="1:10" x14ac:dyDescent="0.2">
      <c r="A13" s="27" t="s">
        <v>41</v>
      </c>
      <c r="B13" s="28" t="s">
        <v>42</v>
      </c>
      <c r="C13" s="29" t="s">
        <v>23</v>
      </c>
      <c r="D13" s="29" t="s">
        <v>43</v>
      </c>
      <c r="E13" s="30" t="s">
        <v>25</v>
      </c>
      <c r="F13" s="31">
        <v>100</v>
      </c>
      <c r="G13" s="32">
        <v>17.88</v>
      </c>
      <c r="H13" s="32">
        <f t="shared" si="0"/>
        <v>21.89</v>
      </c>
      <c r="I13" s="32">
        <f t="shared" si="1"/>
        <v>2189</v>
      </c>
      <c r="J13" s="33">
        <f t="shared" si="2"/>
        <v>1.3851247222869225E-2</v>
      </c>
    </row>
    <row r="14" spans="1:10" x14ac:dyDescent="0.2">
      <c r="A14" s="27" t="s">
        <v>44</v>
      </c>
      <c r="B14" s="28" t="s">
        <v>45</v>
      </c>
      <c r="C14" s="29" t="s">
        <v>46</v>
      </c>
      <c r="D14" s="29" t="s">
        <v>47</v>
      </c>
      <c r="E14" s="30" t="s">
        <v>25</v>
      </c>
      <c r="F14" s="31">
        <v>50</v>
      </c>
      <c r="G14" s="32">
        <v>42.77</v>
      </c>
      <c r="H14" s="32">
        <f t="shared" si="0"/>
        <v>52.37</v>
      </c>
      <c r="I14" s="32">
        <f t="shared" si="1"/>
        <v>2618.5</v>
      </c>
      <c r="J14" s="33">
        <f t="shared" si="2"/>
        <v>1.6568977091403869E-2</v>
      </c>
    </row>
    <row r="15" spans="1:10" ht="25.5" x14ac:dyDescent="0.2">
      <c r="A15" s="27" t="s">
        <v>48</v>
      </c>
      <c r="B15" s="28" t="s">
        <v>49</v>
      </c>
      <c r="C15" s="29" t="s">
        <v>50</v>
      </c>
      <c r="D15" s="29" t="s">
        <v>51</v>
      </c>
      <c r="E15" s="30" t="s">
        <v>57</v>
      </c>
      <c r="F15" s="31">
        <v>20</v>
      </c>
      <c r="G15" s="32">
        <v>706.42</v>
      </c>
      <c r="H15" s="32">
        <f t="shared" si="0"/>
        <v>865.08</v>
      </c>
      <c r="I15" s="32">
        <f t="shared" si="1"/>
        <v>17301.599999999999</v>
      </c>
      <c r="J15" s="33">
        <f t="shared" si="2"/>
        <v>0.10947863816865883</v>
      </c>
    </row>
    <row r="16" spans="1:10" x14ac:dyDescent="0.2">
      <c r="A16" s="21" t="s">
        <v>52</v>
      </c>
      <c r="B16" s="22"/>
      <c r="C16" s="22"/>
      <c r="D16" s="22" t="s">
        <v>53</v>
      </c>
      <c r="E16" s="22"/>
      <c r="F16" s="34"/>
      <c r="G16" s="24"/>
      <c r="H16" s="24"/>
      <c r="I16" s="25">
        <v>41047.760000000002</v>
      </c>
      <c r="J16" s="26">
        <f t="shared" si="2"/>
        <v>0.25973625934445066</v>
      </c>
    </row>
    <row r="17" spans="1:12" ht="25.5" x14ac:dyDescent="0.2">
      <c r="A17" s="27" t="s">
        <v>54</v>
      </c>
      <c r="B17" s="28" t="s">
        <v>55</v>
      </c>
      <c r="C17" s="29" t="s">
        <v>23</v>
      </c>
      <c r="D17" s="29" t="s">
        <v>56</v>
      </c>
      <c r="E17" s="30" t="s">
        <v>57</v>
      </c>
      <c r="F17" s="31">
        <v>3</v>
      </c>
      <c r="G17" s="32">
        <v>1006.44</v>
      </c>
      <c r="H17" s="32">
        <f>TRUNC(G17 * (1 + 22.46 / 100), 2)</f>
        <v>1232.48</v>
      </c>
      <c r="I17" s="32">
        <f>TRUNC(F17 * H17, 2)</f>
        <v>3697.44</v>
      </c>
      <c r="J17" s="33">
        <f t="shared" si="2"/>
        <v>2.3396142316914385E-2</v>
      </c>
    </row>
    <row r="18" spans="1:12" ht="25.5" x14ac:dyDescent="0.2">
      <c r="A18" s="27" t="s">
        <v>58</v>
      </c>
      <c r="B18" s="28" t="s">
        <v>59</v>
      </c>
      <c r="C18" s="29" t="s">
        <v>23</v>
      </c>
      <c r="D18" s="29" t="s">
        <v>60</v>
      </c>
      <c r="E18" s="30" t="s">
        <v>57</v>
      </c>
      <c r="F18" s="31">
        <v>5</v>
      </c>
      <c r="G18" s="32">
        <v>1800.78</v>
      </c>
      <c r="H18" s="32">
        <f>TRUNC(G18 * (1 + 22.46 / 100), 2)</f>
        <v>2205.23</v>
      </c>
      <c r="I18" s="32">
        <f>TRUNC(F18 * H18, 2)</f>
        <v>11026.15</v>
      </c>
      <c r="J18" s="33">
        <f t="shared" si="2"/>
        <v>6.9769725704175195E-2</v>
      </c>
    </row>
    <row r="19" spans="1:12" ht="51" x14ac:dyDescent="0.2">
      <c r="A19" s="27" t="s">
        <v>61</v>
      </c>
      <c r="B19" s="28" t="s">
        <v>62</v>
      </c>
      <c r="C19" s="29" t="s">
        <v>23</v>
      </c>
      <c r="D19" s="29" t="s">
        <v>63</v>
      </c>
      <c r="E19" s="30" t="s">
        <v>57</v>
      </c>
      <c r="F19" s="31">
        <v>20</v>
      </c>
      <c r="G19" s="32">
        <v>273.27999999999997</v>
      </c>
      <c r="H19" s="32">
        <f>TRUNC(G19 * (1 + 22.46 / 100), 2)</f>
        <v>334.65</v>
      </c>
      <c r="I19" s="32">
        <f>TRUNC(F19 * H19, 2)</f>
        <v>6693</v>
      </c>
      <c r="J19" s="33">
        <f t="shared" si="2"/>
        <v>4.2351026798841354E-2</v>
      </c>
    </row>
    <row r="20" spans="1:12" ht="25.5" x14ac:dyDescent="0.2">
      <c r="A20" s="27" t="s">
        <v>64</v>
      </c>
      <c r="B20" s="28" t="s">
        <v>65</v>
      </c>
      <c r="C20" s="29" t="s">
        <v>66</v>
      </c>
      <c r="D20" s="29" t="s">
        <v>67</v>
      </c>
      <c r="E20" s="30" t="s">
        <v>25</v>
      </c>
      <c r="F20" s="31">
        <v>30.24</v>
      </c>
      <c r="G20" s="32">
        <v>334.73</v>
      </c>
      <c r="H20" s="32">
        <f>TRUNC(G20 * (1 + 22.46 / 100), 2)</f>
        <v>409.91</v>
      </c>
      <c r="I20" s="32">
        <f>TRUNC(F20 * H20, 2)</f>
        <v>12395.67</v>
      </c>
      <c r="J20" s="33">
        <f t="shared" si="2"/>
        <v>7.8435582303838916E-2</v>
      </c>
    </row>
    <row r="21" spans="1:12" ht="25.5" x14ac:dyDescent="0.2">
      <c r="A21" s="27" t="s">
        <v>68</v>
      </c>
      <c r="B21" s="28" t="s">
        <v>69</v>
      </c>
      <c r="C21" s="29" t="s">
        <v>70</v>
      </c>
      <c r="D21" s="29" t="s">
        <v>71</v>
      </c>
      <c r="E21" s="30" t="s">
        <v>25</v>
      </c>
      <c r="F21" s="31">
        <v>50</v>
      </c>
      <c r="G21" s="32">
        <v>118.17</v>
      </c>
      <c r="H21" s="32">
        <f>TRUNC(G21 * (1 + 22.46 / 100), 2)</f>
        <v>144.71</v>
      </c>
      <c r="I21" s="32">
        <f>TRUNC(F21 * H21, 2)</f>
        <v>7235.5</v>
      </c>
      <c r="J21" s="33">
        <f t="shared" si="2"/>
        <v>4.5783782220680802E-2</v>
      </c>
    </row>
    <row r="22" spans="1:12" x14ac:dyDescent="0.2">
      <c r="A22" s="21" t="s">
        <v>72</v>
      </c>
      <c r="B22" s="22"/>
      <c r="C22" s="22"/>
      <c r="D22" s="22" t="s">
        <v>73</v>
      </c>
      <c r="E22" s="22"/>
      <c r="F22" s="34"/>
      <c r="G22" s="24"/>
      <c r="H22" s="24"/>
      <c r="I22" s="25">
        <v>52959</v>
      </c>
      <c r="J22" s="26">
        <f t="shared" si="2"/>
        <v>0.3351065334289316</v>
      </c>
    </row>
    <row r="23" spans="1:12" ht="51" x14ac:dyDescent="0.2">
      <c r="A23" s="27" t="s">
        <v>74</v>
      </c>
      <c r="B23" s="28" t="s">
        <v>75</v>
      </c>
      <c r="C23" s="29" t="s">
        <v>76</v>
      </c>
      <c r="D23" s="29" t="s">
        <v>77</v>
      </c>
      <c r="E23" s="30" t="s">
        <v>78</v>
      </c>
      <c r="F23" s="31">
        <v>600</v>
      </c>
      <c r="G23" s="32">
        <v>30.66</v>
      </c>
      <c r="H23" s="32">
        <f>TRUNC(G23 * (1 + 22.46 / 100), 2)</f>
        <v>37.54</v>
      </c>
      <c r="I23" s="32">
        <f>TRUNC(F23 * H23, 2)</f>
        <v>22524</v>
      </c>
      <c r="J23" s="33">
        <f t="shared" si="2"/>
        <v>0.14252420851891567</v>
      </c>
    </row>
    <row r="24" spans="1:12" ht="39" thickBot="1" x14ac:dyDescent="0.25">
      <c r="A24" s="35" t="s">
        <v>79</v>
      </c>
      <c r="B24" s="36" t="s">
        <v>80</v>
      </c>
      <c r="C24" s="37" t="s">
        <v>23</v>
      </c>
      <c r="D24" s="37" t="s">
        <v>81</v>
      </c>
      <c r="E24" s="38" t="s">
        <v>25</v>
      </c>
      <c r="F24" s="39">
        <v>1500</v>
      </c>
      <c r="G24" s="40">
        <v>16.57</v>
      </c>
      <c r="H24" s="40">
        <f>TRUNC(G24 * (1 + 22.46 / 100), 2)</f>
        <v>20.29</v>
      </c>
      <c r="I24" s="40">
        <f>TRUNC(F24 * H24, 2)</f>
        <v>30435</v>
      </c>
      <c r="J24" s="41">
        <f t="shared" si="2"/>
        <v>0.19258232491001592</v>
      </c>
    </row>
    <row r="25" spans="1:12" ht="15" thickBo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2" x14ac:dyDescent="0.2">
      <c r="A26" s="49"/>
      <c r="B26" s="49"/>
      <c r="C26" s="49"/>
      <c r="D26" s="2"/>
      <c r="E26" s="1"/>
      <c r="F26" s="55" t="s">
        <v>82</v>
      </c>
      <c r="G26" s="56"/>
      <c r="H26" s="8"/>
      <c r="I26" s="9">
        <v>129057.65</v>
      </c>
      <c r="J26" s="7"/>
      <c r="L26" s="14"/>
    </row>
    <row r="27" spans="1:12" x14ac:dyDescent="0.2">
      <c r="A27" s="49"/>
      <c r="B27" s="49"/>
      <c r="C27" s="49"/>
      <c r="D27" s="2"/>
      <c r="E27" s="1"/>
      <c r="F27" s="57" t="s">
        <v>83</v>
      </c>
      <c r="G27" s="49"/>
      <c r="H27" s="10"/>
      <c r="I27" s="11">
        <v>28978.66</v>
      </c>
      <c r="J27" s="7"/>
    </row>
    <row r="28" spans="1:12" ht="15" thickBot="1" x14ac:dyDescent="0.25">
      <c r="A28" s="49"/>
      <c r="B28" s="49"/>
      <c r="C28" s="49"/>
      <c r="D28" s="2"/>
      <c r="E28" s="1"/>
      <c r="F28" s="50" t="s">
        <v>84</v>
      </c>
      <c r="G28" s="51"/>
      <c r="H28" s="12"/>
      <c r="I28" s="13">
        <v>158036.31</v>
      </c>
      <c r="J28" s="7"/>
    </row>
  </sheetData>
  <mergeCells count="14">
    <mergeCell ref="A28:C28"/>
    <mergeCell ref="F28:G28"/>
    <mergeCell ref="A4:J4"/>
    <mergeCell ref="A26:C26"/>
    <mergeCell ref="F26:G26"/>
    <mergeCell ref="A27:C27"/>
    <mergeCell ref="F27:G27"/>
    <mergeCell ref="A1:J1"/>
    <mergeCell ref="E2:F2"/>
    <mergeCell ref="G2:H2"/>
    <mergeCell ref="I2:J2"/>
    <mergeCell ref="E3:F3"/>
    <mergeCell ref="G3:H3"/>
    <mergeCell ref="I3:J3"/>
  </mergeCells>
  <pageMargins left="0.5" right="0.5" top="1" bottom="1" header="0.5" footer="0.5"/>
  <pageSetup paperSize="9" scale="54" fitToHeight="0" orientation="portrait" r:id="rId1"/>
  <headerFooter>
    <oddHeader>&amp;L &amp;CSenac DF
CNPJ: 03.296.968/0001-03 &amp;R</oddHeader>
    <oddFooter>&amp;L &amp;CSt. de Grandes Áreas Norte SHCGN 712  - Asa Norte - Brasília / DF
 / adelmo.junior@df.senac.br &amp;R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9288de3-f340-4412-9b31-6cba2522364c" xsi:nil="true"/>
    <lcf76f155ced4ddcb4097134ff3c332f xmlns="bbcdcecd-f99f-4134-b787-aa8d7ff735b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86C19717ADC594F8068EEC25455A5E9" ma:contentTypeVersion="15" ma:contentTypeDescription="Crie um novo documento." ma:contentTypeScope="" ma:versionID="41155d77fe3cff6e5c60d167e25bff4b">
  <xsd:schema xmlns:xsd="http://www.w3.org/2001/XMLSchema" xmlns:xs="http://www.w3.org/2001/XMLSchema" xmlns:p="http://schemas.microsoft.com/office/2006/metadata/properties" xmlns:ns2="bbcdcecd-f99f-4134-b787-aa8d7ff735bd" xmlns:ns3="59288de3-f340-4412-9b31-6cba2522364c" targetNamespace="http://schemas.microsoft.com/office/2006/metadata/properties" ma:root="true" ma:fieldsID="66010ec1d40f5ac39f69949fcd4b9285" ns2:_="" ns3:_="">
    <xsd:import namespace="bbcdcecd-f99f-4134-b787-aa8d7ff735bd"/>
    <xsd:import namespace="59288de3-f340-4412-9b31-6cba2522364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dcecd-f99f-4134-b787-aa8d7ff735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81fdb24f-c715-4cd1-88f7-3170f0d81ae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288de3-f340-4412-9b31-6cba2522364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95913c5-7942-4407-95dc-e5b0bc0721bd}" ma:internalName="TaxCatchAll" ma:showField="CatchAllData" ma:web="59288de3-f340-4412-9b31-6cba252236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0B0A707-D852-406A-82A0-B811D41E610B}">
  <ds:schemaRefs>
    <ds:schemaRef ds:uri="59288de3-f340-4412-9b31-6cba2522364c"/>
    <ds:schemaRef ds:uri="http://purl.org/dc/dcmitype/"/>
    <ds:schemaRef ds:uri="http://purl.org/dc/elements/1.1/"/>
    <ds:schemaRef ds:uri="bbcdcecd-f99f-4134-b787-aa8d7ff735bd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1811697-5230-47D0-86B2-9AE05062FB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dcecd-f99f-4134-b787-aa8d7ff735bd"/>
    <ds:schemaRef ds:uri="59288de3-f340-4412-9b31-6cba2522364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FAD940D-2EFC-4B59-852B-B5E4A30D4DBD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6523bf9-62ff-46b8-971b-9f6596da50c8}" enabled="1" method="Standard" siteId="{e8782eb5-7640-4ac4-a813-63ada3587d7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Mateus Ranieri Souza Leones</cp:lastModifiedBy>
  <cp:revision>0</cp:revision>
  <cp:lastPrinted>2025-03-10T14:57:14Z</cp:lastPrinted>
  <dcterms:created xsi:type="dcterms:W3CDTF">2024-09-09T14:42:27Z</dcterms:created>
  <dcterms:modified xsi:type="dcterms:W3CDTF">2025-03-10T15:05:41Z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0x010100C86C19717ADC594F8068EEC25455A5E9</vt:lpwstr>
  </property>
  <property fmtid="{D5CDD505-2E9C-101B-9397-08002B2CF9AE}" pid="3" name="MediaServiceImageTags">
    <vt:lpwstr/>
  </property>
</Properties>
</file>